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3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LFF_LC_ERC/LC/Visium_experiments/Slide8_LC_ERC_Visium_01_25_2024/"/>
    </mc:Choice>
  </mc:AlternateContent>
  <xr:revisionPtr revIDLastSave="0" documentId="13_ncr:1_{38CA23D4-6326-E94F-9FD0-E10C2997F72B}" xr6:coauthVersionLast="47" xr6:coauthVersionMax="47" xr10:uidLastSave="{00000000-0000-0000-0000-000000000000}"/>
  <bookViews>
    <workbookView xWindow="36260" yWindow="1620" windowWidth="22560" windowHeight="1750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Q2" i="1" l="1"/>
  <c r="Q3" i="1"/>
  <c r="Q4" i="1"/>
  <c r="Q5" i="1"/>
  <c r="W2" i="1" l="1"/>
  <c r="W3" i="1"/>
  <c r="W4" i="1"/>
  <c r="W5" i="1"/>
  <c r="X8" i="3"/>
  <c r="W8" i="3"/>
  <c r="X7" i="3"/>
  <c r="W7" i="3"/>
  <c r="X6" i="3"/>
  <c r="W6" i="3"/>
  <c r="X5" i="3"/>
  <c r="W5" i="3"/>
  <c r="L5" i="1" l="1"/>
  <c r="K2" i="1"/>
  <c r="L2" i="1" s="1"/>
  <c r="K3" i="1"/>
  <c r="L3" i="1" s="1"/>
  <c r="K4" i="1"/>
  <c r="L4" i="1" s="1"/>
  <c r="K5" i="1"/>
  <c r="J2" i="1"/>
  <c r="J3" i="1"/>
  <c r="J4" i="1"/>
  <c r="J5" i="1"/>
  <c r="X4" i="3" l="1"/>
  <c r="W4" i="3"/>
</calcChain>
</file>

<file path=xl/sharedStrings.xml><?xml version="1.0" encoding="utf-8"?>
<sst xmlns="http://schemas.openxmlformats.org/spreadsheetml/2006/main" count="126" uniqueCount="69">
  <si>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</si>
  <si>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</si>
  <si>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</si>
  <si>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</si>
  <si>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</si>
  <si>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</si>
  <si>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</si>
  <si>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</si>
  <si>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</si>
  <si>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</si>
  <si>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</si>
  <si>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</si>
  <si>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</si>
  <si>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</si>
  <si>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</si>
  <si>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</si>
  <si>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</si>
  <si>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</si>
  <si>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</si>
  <si>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</si>
  <si>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</si>
  <si>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</si>
  <si>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</si>
  <si>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</si>
  <si>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</si>
  <si>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</si>
  <si>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</si>
  <si>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V12N28-334</t>
  </si>
  <si>
    <t>HYP</t>
  </si>
  <si>
    <t>Hs_Br6197</t>
  </si>
  <si>
    <t>HYP_1v_hrd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</si>
  <si>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</si>
  <si>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</si>
  <si>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</si>
  <si>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</si>
  <si>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</si>
  <si>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</si>
  <si>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ERC</t>
  </si>
  <si>
    <t>~33% of the peak fluorescence value</t>
  </si>
  <si>
    <t>29v_ERC_HRD</t>
  </si>
  <si>
    <t>30v_ERC_HRD</t>
  </si>
  <si>
    <t>31v_ERC_HRD</t>
  </si>
  <si>
    <t>33v_ERC_HRD</t>
  </si>
  <si>
    <t>LC</t>
  </si>
  <si>
    <t>Hs_Br6263</t>
  </si>
  <si>
    <t>V13B23-366</t>
  </si>
  <si>
    <t>Hs_Br6321</t>
  </si>
  <si>
    <t>Hs_Br6538</t>
  </si>
  <si>
    <t>33v_LC_HRD</t>
  </si>
  <si>
    <t>SI-TT-A7</t>
  </si>
  <si>
    <t>TCCCAAGGGT</t>
  </si>
  <si>
    <t>TACTACCTTT</t>
  </si>
  <si>
    <t>AAAGGTAGTA</t>
  </si>
  <si>
    <t>SI-TT-B7</t>
  </si>
  <si>
    <t>GCCTTCGGTA</t>
  </si>
  <si>
    <t>CCAACGATTT</t>
  </si>
  <si>
    <t>AAATCGTTGG</t>
  </si>
  <si>
    <t>SI-TT-C7</t>
  </si>
  <si>
    <t>CGCGCACTTA</t>
  </si>
  <si>
    <t>CCTGTATTCT</t>
  </si>
  <si>
    <t>AGAATACAGG</t>
  </si>
  <si>
    <t>SI-TT-D7</t>
  </si>
  <si>
    <t>CCTGTCAGGG</t>
  </si>
  <si>
    <t>AGCCCGTAAC</t>
  </si>
  <si>
    <t>GTTACGGGCT</t>
  </si>
  <si>
    <t>#1 1:9 dilution</t>
  </si>
  <si>
    <t>#2  1:10 dilution</t>
  </si>
  <si>
    <t>#3 1:10 dilution</t>
  </si>
  <si>
    <t>#4 1:10 dilution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</si>
</sst>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1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3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Alignment="1">
      <alignment horizontal="left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2" fontId="0" fillId="0" borderId="1" xfId="7" applyNumberFormat="1" applyFont="1" applyBorder="1" applyAlignment="1">
      <alignment horizontal="center"/>
    </xf>
    <xf numFmtId="2" fontId="6" fillId="0" borderId="4" xfId="0" applyNumberFormat="1" applyFont="1" applyBorder="1" applyAlignment="1">
      <alignment horizontal="center"/>
    </xf>
    <xf numFmtId="0" fontId="6" fillId="0" borderId="4" xfId="0" applyFont="1" applyBorder="1" applyAlignment="1">
      <alignment horizontal="center"/>
    </xf>
    <xf numFmtId="4" fontId="6" fillId="0" borderId="5" xfId="0" applyNumberFormat="1" applyFont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4" Type="http://schemas.openxmlformats.org/officeDocument/2006/relationships/image" Target="../media/image4.ti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11</xdr:row>
      <xdr:rowOff>88901</xdr:rowOff>
    </xdr:from>
    <xdr:to>
      <xdr:col>2</xdr:col>
      <xdr:colOff>1141622</xdr:colOff>
      <xdr:row>27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667F12C-4580-9816-8EBD-41E8E039B7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8791" t="893" r="25326" b="284"/>
        <a:stretch/>
      </xdr:blipFill>
      <xdr:spPr>
        <a:xfrm>
          <a:off x="12700" y="2755901"/>
          <a:ext cx="3427622" cy="3327399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</xdr:colOff>
      <xdr:row>11</xdr:row>
      <xdr:rowOff>63500</xdr:rowOff>
    </xdr:from>
    <xdr:to>
      <xdr:col>6</xdr:col>
      <xdr:colOff>1079500</xdr:colOff>
      <xdr:row>27</xdr:row>
      <xdr:rowOff>118756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21C796-FA1C-B5FE-1231-F0976A1DA6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3366" r="20752" b="-12"/>
        <a:stretch/>
      </xdr:blipFill>
      <xdr:spPr>
        <a:xfrm>
          <a:off x="3581400" y="2730500"/>
          <a:ext cx="3365500" cy="3306456"/>
        </a:xfrm>
        <a:prstGeom prst="rect">
          <a:avLst/>
        </a:prstGeom>
      </xdr:spPr>
    </xdr:pic>
    <xdr:clientData/>
  </xdr:twoCellAnchor>
  <xdr:twoCellAnchor editAs="oneCell">
    <xdr:from>
      <xdr:col>7</xdr:col>
      <xdr:colOff>25400</xdr:colOff>
      <xdr:row>11</xdr:row>
      <xdr:rowOff>25401</xdr:rowOff>
    </xdr:from>
    <xdr:to>
      <xdr:col>10</xdr:col>
      <xdr:colOff>469900</xdr:colOff>
      <xdr:row>27</xdr:row>
      <xdr:rowOff>128182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0FB195-8471-6417-B4CB-1C60C6C2A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3856" t="-596" r="19935" b="1178"/>
        <a:stretch/>
      </xdr:blipFill>
      <xdr:spPr>
        <a:xfrm>
          <a:off x="7023100" y="2692401"/>
          <a:ext cx="3454400" cy="3353981"/>
        </a:xfrm>
        <a:prstGeom prst="rect">
          <a:avLst/>
        </a:prstGeom>
      </xdr:spPr>
    </xdr:pic>
    <xdr:clientData/>
  </xdr:twoCellAnchor>
  <xdr:twoCellAnchor editAs="oneCell">
    <xdr:from>
      <xdr:col>11</xdr:col>
      <xdr:colOff>12700</xdr:colOff>
      <xdr:row>11</xdr:row>
      <xdr:rowOff>76201</xdr:rowOff>
    </xdr:from>
    <xdr:to>
      <xdr:col>14</xdr:col>
      <xdr:colOff>342900</xdr:colOff>
      <xdr:row>27</xdr:row>
      <xdr:rowOff>188372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5563CD-05B6-0FDE-AA65-3706050ED4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4837" t="298" r="18627" b="881"/>
        <a:stretch/>
      </xdr:blipFill>
      <xdr:spPr>
        <a:xfrm>
          <a:off x="11087100" y="2743201"/>
          <a:ext cx="3505200" cy="33633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101600</xdr:colOff>
      <xdr:row>6</xdr:row>
      <xdr:rowOff>165100</xdr:rowOff>
    </xdr:from>
    <xdr:to>
      <xdr:col>1</xdr:col>
      <xdr:colOff>6565900</xdr:colOff>
      <xdr:row>27</xdr:row>
      <xdr:rowOff>113347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C9174D-20BA-047C-35C4-D18BCFAF3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600" y="1397000"/>
          <a:ext cx="7772400" cy="4215447"/>
        </a:xfrm>
        <a:prstGeom prst="rect">
          <a:avLst/>
        </a:prstGeom>
      </xdr:spPr>
    </xdr:pic>
    <xdr:clientData/>
  </xdr:twoCellAnchor>
  <xdr:twoCellAnchor editAs="oneCell">
    <xdr:from>
      <xdr:col>1</xdr:col>
      <xdr:colOff>6819900</xdr:colOff>
      <xdr:row>7</xdr:row>
      <xdr:rowOff>12700</xdr:rowOff>
    </xdr:from>
    <xdr:to>
      <xdr:col>3</xdr:col>
      <xdr:colOff>2616200</xdr:colOff>
      <xdr:row>27</xdr:row>
      <xdr:rowOff>164147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6FAEA1-2C6B-B471-226B-2D5429CA1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28000" y="1447800"/>
          <a:ext cx="7772400" cy="421544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217714</xdr:colOff>
      <xdr:row>0</xdr:row>
      <xdr:rowOff>72572</xdr:rowOff>
    </xdr:from>
    <xdr:to>
      <xdr:col>12</xdr:col>
      <xdr:colOff>272142</xdr:colOff>
      <xdr:row>19</xdr:row>
      <xdr:rowOff>108857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0339B72-27C4-C5D0-A4E1-4CAA2E6A9E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3879"/>
        <a:stretch/>
      </xdr:blipFill>
      <xdr:spPr>
        <a:xfrm>
          <a:off x="1070428" y="72572"/>
          <a:ext cx="9434285" cy="4281714"/>
        </a:xfrm>
        <a:prstGeom prst="rect">
          <a:avLst/>
        </a:prstGeom>
      </xdr:spPr>
    </xdr:pic>
    <xdr:clientData/>
  </xdr:twoCellAnchor>
  <xdr:twoCellAnchor>
    <xdr:from>
      <xdr:col>4</xdr:col>
      <xdr:colOff>71095</xdr:colOff>
      <xdr:row>1</xdr:row>
      <xdr:rowOff>181428</xdr:rowOff>
    </xdr:from>
    <xdr:to>
      <xdr:col>5</xdr:col>
      <xdr:colOff>588899</xdr:colOff>
      <xdr:row>19</xdr:row>
      <xdr:rowOff>110873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3481952" y="380999"/>
          <a:ext cx="1370518" cy="397530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798287</xdr:colOff>
      <xdr:row>20</xdr:row>
      <xdr:rowOff>72573</xdr:rowOff>
    </xdr:from>
    <xdr:to>
      <xdr:col>12</xdr:col>
      <xdr:colOff>280620</xdr:colOff>
      <xdr:row>33</xdr:row>
      <xdr:rowOff>72572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32657F-00E7-8141-B0DE-56518E4EE2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4154" t="62850" b="19280"/>
        <a:stretch/>
      </xdr:blipFill>
      <xdr:spPr>
        <a:xfrm>
          <a:off x="798287" y="4517573"/>
          <a:ext cx="9714904" cy="2594428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761999</xdr:colOff>
      <xdr:row>34</xdr:row>
      <xdr:rowOff>54428</xdr:rowOff>
    </xdr:from>
    <xdr:to>
      <xdr:col>12</xdr:col>
      <xdr:colOff>307169</xdr:colOff>
      <xdr:row>49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4339B96-9EAD-8149-B037-BBE3CB4813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116" t="80321" r="33269" b="-60"/>
        <a:stretch/>
      </xdr:blipFill>
      <xdr:spPr>
        <a:xfrm>
          <a:off x="761999" y="7293428"/>
          <a:ext cx="9777741" cy="29391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747713</xdr:colOff>
      <xdr:row>8</xdr:row>
      <xdr:rowOff>26458</xdr:rowOff>
    </xdr:from>
    <xdr:to>
      <xdr:col>9</xdr:col>
      <xdr:colOff>406443</xdr:colOff>
      <xdr:row>47</xdr:row>
      <xdr:rowOff>105832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80D217D4-4726-D274-252A-4BDAB88E8721}"/>
            </a:ext>
          </a:extLst>
        </xdr:cNvPr>
        <xdr:cNvGrpSpPr/>
      </xdr:nvGrpSpPr>
      <xdr:grpSpPr>
        <a:xfrm>
          <a:off x="747713" y="1613958"/>
          <a:ext cx="7900501" cy="7818437"/>
          <a:chOff x="747713" y="1613958"/>
          <a:chExt cx="7900501" cy="7818437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88803A4-A68E-484B-8496-85CE60A541B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b="52886"/>
          <a:stretch/>
        </xdr:blipFill>
        <xdr:spPr>
          <a:xfrm>
            <a:off x="747713" y="1613958"/>
            <a:ext cx="7772400" cy="3611563"/>
          </a:xfrm>
          <a:prstGeom prst="rect">
            <a:avLst/>
          </a:prstGeom>
        </xdr:spPr>
      </xdr:pic>
      <xdr:pic>
        <xdr:nvPicPr>
          <xdr:cNvPr id="2" name="Picture 1">
            <a:extLst>
              <a:ext uri="{FF2B5EF4-FFF2-40B4-BE49-F238E27FC236}">
                <a16:creationId xmlns:a16="http://schemas.microsoft.com/office/drawing/2014/main" id="{045534C0-3852-6281-E33A-9193186C343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66551" t="64199" b="18290"/>
          <a:stretch/>
        </xdr:blipFill>
        <xdr:spPr>
          <a:xfrm>
            <a:off x="899584" y="5247427"/>
            <a:ext cx="3929063" cy="2028699"/>
          </a:xfrm>
          <a:prstGeom prst="rect">
            <a:avLst/>
          </a:prstGeom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2DAD3220-08F1-2347-A4CE-892F1A1E7396}"/>
              </a:ext>
            </a:extLst>
          </xdr:cNvPr>
          <xdr:cNvSpPr/>
        </xdr:nvSpPr>
        <xdr:spPr>
          <a:xfrm>
            <a:off x="2976561" y="1931457"/>
            <a:ext cx="1098021" cy="3227917"/>
          </a:xfrm>
          <a:prstGeom prst="rect">
            <a:avLst/>
          </a:prstGeom>
          <a:noFill/>
          <a:ln w="19050">
            <a:solidFill>
              <a:srgbClr val="FF0000"/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l"/>
            <a:endParaRPr lang="en-US" sz="1100"/>
          </a:p>
        </xdr:txBody>
      </xdr:sp>
      <xdr:pic>
        <xdr:nvPicPr>
          <xdr:cNvPr id="4" name="Picture 3">
            <a:extLst>
              <a:ext uri="{FF2B5EF4-FFF2-40B4-BE49-F238E27FC236}">
                <a16:creationId xmlns:a16="http://schemas.microsoft.com/office/drawing/2014/main" id="{CE8C70A5-3B9D-E14D-9FE1-37BA5E9042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1192" t="81112" r="65348" b="-7"/>
          <a:stretch/>
        </xdr:blipFill>
        <xdr:spPr>
          <a:xfrm>
            <a:off x="4788956" y="5202915"/>
            <a:ext cx="3793466" cy="2112813"/>
          </a:xfrm>
          <a:prstGeom prst="rect">
            <a:avLst/>
          </a:prstGeom>
        </xdr:spPr>
      </xdr:pic>
      <xdr:pic>
        <xdr:nvPicPr>
          <xdr:cNvPr id="5" name="Picture 4">
            <a:extLst>
              <a:ext uri="{FF2B5EF4-FFF2-40B4-BE49-F238E27FC236}">
                <a16:creationId xmlns:a16="http://schemas.microsoft.com/office/drawing/2014/main" id="{77107FD5-3001-424D-BA4A-A970CE72A99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66611" t="82154" r="1"/>
          <a:stretch/>
        </xdr:blipFill>
        <xdr:spPr>
          <a:xfrm>
            <a:off x="4683125" y="7276042"/>
            <a:ext cx="3965089" cy="2090208"/>
          </a:xfrm>
          <a:prstGeom prst="rect">
            <a:avLst/>
          </a:prstGeom>
        </xdr:spPr>
      </xdr:pic>
      <xdr:pic>
        <xdr:nvPicPr>
          <xdr:cNvPr id="7" name="Picture 6">
            <a:extLst>
              <a:ext uri="{FF2B5EF4-FFF2-40B4-BE49-F238E27FC236}">
                <a16:creationId xmlns:a16="http://schemas.microsoft.com/office/drawing/2014/main" id="{37E7C4D1-3902-BC64-AAE2-7654FB0BB2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34467" t="82006" r="32941" b="1"/>
          <a:stretch/>
        </xdr:blipFill>
        <xdr:spPr>
          <a:xfrm>
            <a:off x="856079" y="7342188"/>
            <a:ext cx="3838744" cy="2090207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2"/>
  <sheetViews>
    <sheetView tabSelected="1" zoomScaleNormal="100" workbookViewId="0">
      <pane ySplit="1" topLeftCell="A2" activePane="bottomLeft" state="frozen"/>
      <selection pane="bottomLeft" activeCell="A6" sqref="A6"/>
    </sheetView>
  </sheetViews>
  <sheetFormatPr baseColWidth="10" defaultColWidth="11.1640625" defaultRowHeight="16" x14ac:dyDescent="0.2"/>
  <cols>
    <col min="1" max="1" width="18.1640625" style="9" customWidth="1"/>
    <col min="2" max="2" width="12" style="9" bestFit="1" customWidth="1"/>
    <col min="3" max="3" width="16.6640625" style="9" bestFit="1" customWidth="1"/>
    <col min="4" max="4" width="12.6640625" style="9" customWidth="1"/>
    <col min="5" max="5" width="9.33203125" style="9" customWidth="1"/>
    <col min="6" max="6" width="8.1640625" style="9" customWidth="1"/>
    <col min="7" max="7" width="14.83203125" style="9" customWidth="1"/>
    <col min="8" max="8" width="13.1640625" style="9" customWidth="1"/>
    <col min="9" max="10" width="13.1640625" style="11" customWidth="1"/>
    <col min="11" max="11" width="14" style="9" customWidth="1"/>
    <col min="12" max="12" width="12.6640625" style="11" bestFit="1" customWidth="1"/>
    <col min="13" max="13" width="12.1640625" style="9" bestFit="1" customWidth="1"/>
    <col min="14" max="14" width="16.83203125" style="9" customWidth="1"/>
    <col min="15" max="15" width="12.33203125" style="9" customWidth="1"/>
    <col min="16" max="16" width="15.5" style="9" customWidth="1"/>
    <col min="17" max="17" width="16.83203125" style="9" customWidth="1"/>
    <col min="18" max="18" width="11.1640625" style="9"/>
    <col min="19" max="19" width="14.83203125" style="9" customWidth="1"/>
    <col min="20" max="20" width="21.33203125" style="9" customWidth="1"/>
    <col min="21" max="21" width="20.33203125" style="9" customWidth="1"/>
    <col min="22" max="22" width="15.83203125" style="9" customWidth="1"/>
    <col min="23" max="23" width="15.1640625" style="9" customWidth="1"/>
    <col min="24" max="16384" width="11.1640625" style="9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31</v>
      </c>
      <c r="I1" s="7" t="s">
        <v>36</v>
      </c>
      <c r="J1" s="7" t="s">
        <v>34</v>
      </c>
      <c r="K1" s="5" t="s">
        <v>32</v>
      </c>
      <c r="L1" s="7" t="s">
        <v>11</v>
      </c>
      <c r="M1" s="5" t="s">
        <v>12</v>
      </c>
      <c r="N1" s="5" t="s">
        <v>17</v>
      </c>
      <c r="O1" s="5" t="s">
        <v>33</v>
      </c>
      <c r="P1" s="5" t="s">
        <v>36</v>
      </c>
      <c r="Q1" s="5" t="s">
        <v>35</v>
      </c>
      <c r="R1" s="12" t="s">
        <v>13</v>
      </c>
      <c r="S1" s="12" t="s">
        <v>14</v>
      </c>
      <c r="T1" s="12" t="s">
        <v>15</v>
      </c>
      <c r="U1" s="12" t="s">
        <v>16</v>
      </c>
      <c r="V1" s="5" t="s">
        <v>18</v>
      </c>
      <c r="W1" s="5" t="s">
        <v>19</v>
      </c>
    </row>
    <row r="2" spans="1:28" x14ac:dyDescent="0.2">
      <c r="A2" s="2" t="s">
        <v>48</v>
      </c>
      <c r="B2" s="2" t="s">
        <v>43</v>
      </c>
      <c r="C2" s="6" t="s">
        <v>44</v>
      </c>
      <c r="D2" s="2" t="s">
        <v>45</v>
      </c>
      <c r="E2" s="2" t="s">
        <v>5</v>
      </c>
      <c r="F2" s="3">
        <v>17.75</v>
      </c>
      <c r="G2" s="2">
        <v>18</v>
      </c>
      <c r="H2" s="2">
        <v>717.52</v>
      </c>
      <c r="I2" s="3">
        <v>7</v>
      </c>
      <c r="J2" s="18">
        <f t="shared" ref="J2:J5" si="0">H2*I2</f>
        <v>5022.6399999999994</v>
      </c>
      <c r="K2" s="18">
        <f t="shared" ref="K2:K5" si="1">(H2*I2*40)/1000</f>
        <v>200.90559999999996</v>
      </c>
      <c r="L2" s="18">
        <f t="shared" ref="L2:L5" si="2">0.25*K2</f>
        <v>50.226399999999991</v>
      </c>
      <c r="M2" s="2">
        <v>17</v>
      </c>
      <c r="N2" s="8">
        <v>456</v>
      </c>
      <c r="O2" s="2">
        <v>1024.71</v>
      </c>
      <c r="P2" s="3">
        <v>9</v>
      </c>
      <c r="Q2" s="20">
        <f t="shared" ref="Q2:Q5" si="3">O2*P2</f>
        <v>9222.39</v>
      </c>
      <c r="R2" s="2" t="s">
        <v>49</v>
      </c>
      <c r="S2" s="2" t="s">
        <v>50</v>
      </c>
      <c r="T2" s="2" t="s">
        <v>51</v>
      </c>
      <c r="U2" s="2" t="s">
        <v>52</v>
      </c>
      <c r="V2" s="2">
        <v>80</v>
      </c>
      <c r="W2" s="19">
        <f t="shared" ref="W2:W5" si="4">((V2/100)*5000*60000)</f>
        <v>240000000</v>
      </c>
      <c r="X2"/>
      <c r="Y2"/>
      <c r="AA2" s="10"/>
      <c r="AB2" s="10"/>
    </row>
    <row r="3" spans="1:28" x14ac:dyDescent="0.2">
      <c r="A3" s="2" t="s">
        <v>39</v>
      </c>
      <c r="B3" s="2" t="s">
        <v>37</v>
      </c>
      <c r="C3" s="6" t="s">
        <v>46</v>
      </c>
      <c r="D3" s="2" t="s">
        <v>45</v>
      </c>
      <c r="E3" s="2" t="s">
        <v>6</v>
      </c>
      <c r="F3" s="3">
        <v>17.02</v>
      </c>
      <c r="G3" s="2">
        <v>17</v>
      </c>
      <c r="H3" s="2">
        <v>874.53</v>
      </c>
      <c r="I3" s="3">
        <v>7</v>
      </c>
      <c r="J3" s="18">
        <f t="shared" si="0"/>
        <v>6121.71</v>
      </c>
      <c r="K3" s="18">
        <f t="shared" si="1"/>
        <v>244.86840000000001</v>
      </c>
      <c r="L3" s="18">
        <f t="shared" si="2"/>
        <v>61.217100000000002</v>
      </c>
      <c r="M3" s="2">
        <v>17</v>
      </c>
      <c r="N3" s="8">
        <v>469</v>
      </c>
      <c r="O3" s="2">
        <v>1315.75</v>
      </c>
      <c r="P3" s="3">
        <v>10</v>
      </c>
      <c r="Q3" s="20">
        <f t="shared" si="3"/>
        <v>13157.5</v>
      </c>
      <c r="R3" s="2" t="s">
        <v>53</v>
      </c>
      <c r="S3" s="2" t="s">
        <v>54</v>
      </c>
      <c r="T3" s="2" t="s">
        <v>55</v>
      </c>
      <c r="U3" s="2" t="s">
        <v>56</v>
      </c>
      <c r="V3" s="2">
        <v>60</v>
      </c>
      <c r="W3" s="19">
        <f t="shared" si="4"/>
        <v>180000000</v>
      </c>
      <c r="X3"/>
      <c r="Y3"/>
      <c r="AA3" s="10"/>
      <c r="AB3" s="10"/>
    </row>
    <row r="4" spans="1:28" x14ac:dyDescent="0.2">
      <c r="A4" s="2" t="s">
        <v>40</v>
      </c>
      <c r="B4" s="2" t="s">
        <v>37</v>
      </c>
      <c r="C4" s="6" t="s">
        <v>47</v>
      </c>
      <c r="D4" s="2" t="s">
        <v>45</v>
      </c>
      <c r="E4" s="2" t="s">
        <v>7</v>
      </c>
      <c r="F4" s="3">
        <v>17.14</v>
      </c>
      <c r="G4" s="2">
        <v>17</v>
      </c>
      <c r="H4" s="2">
        <v>1123.43</v>
      </c>
      <c r="I4" s="3">
        <v>8</v>
      </c>
      <c r="J4" s="18">
        <f t="shared" si="0"/>
        <v>8987.44</v>
      </c>
      <c r="K4" s="18">
        <f t="shared" si="1"/>
        <v>359.49760000000003</v>
      </c>
      <c r="L4" s="18">
        <f t="shared" si="2"/>
        <v>89.874400000000009</v>
      </c>
      <c r="M4" s="2">
        <v>17</v>
      </c>
      <c r="N4" s="8">
        <v>471</v>
      </c>
      <c r="O4" s="2">
        <v>1135.8699999999999</v>
      </c>
      <c r="P4" s="3">
        <v>10</v>
      </c>
      <c r="Q4" s="20">
        <f t="shared" si="3"/>
        <v>11358.699999999999</v>
      </c>
      <c r="R4" s="2" t="s">
        <v>57</v>
      </c>
      <c r="S4" s="2" t="s">
        <v>58</v>
      </c>
      <c r="T4" s="2" t="s">
        <v>59</v>
      </c>
      <c r="U4" s="2" t="s">
        <v>60</v>
      </c>
      <c r="V4" s="2">
        <v>65</v>
      </c>
      <c r="W4" s="19">
        <f t="shared" si="4"/>
        <v>195000000</v>
      </c>
      <c r="X4"/>
      <c r="Y4"/>
      <c r="AA4" s="10"/>
      <c r="AB4" s="10"/>
    </row>
    <row r="5" spans="1:28" x14ac:dyDescent="0.2">
      <c r="A5" s="2" t="s">
        <v>41</v>
      </c>
      <c r="B5" s="2" t="s">
        <v>37</v>
      </c>
      <c r="C5" s="6" t="s">
        <v>44</v>
      </c>
      <c r="D5" s="2" t="s">
        <v>45</v>
      </c>
      <c r="E5" s="2" t="s">
        <v>8</v>
      </c>
      <c r="F5" s="2">
        <v>16.79</v>
      </c>
      <c r="G5" s="2">
        <v>17</v>
      </c>
      <c r="H5" s="2">
        <v>980.36</v>
      </c>
      <c r="I5" s="3">
        <v>9</v>
      </c>
      <c r="J5" s="18">
        <f t="shared" si="0"/>
        <v>8823.24</v>
      </c>
      <c r="K5" s="18">
        <f t="shared" si="1"/>
        <v>352.92959999999999</v>
      </c>
      <c r="L5" s="18">
        <f t="shared" si="2"/>
        <v>88.232399999999998</v>
      </c>
      <c r="M5" s="2">
        <v>17</v>
      </c>
      <c r="N5" s="2">
        <v>448</v>
      </c>
      <c r="O5" s="2">
        <v>1130.51</v>
      </c>
      <c r="P5" s="17">
        <v>10</v>
      </c>
      <c r="Q5" s="20">
        <f t="shared" si="3"/>
        <v>11305.1</v>
      </c>
      <c r="R5" s="2" t="s">
        <v>61</v>
      </c>
      <c r="S5" s="2" t="s">
        <v>62</v>
      </c>
      <c r="T5" s="2" t="s">
        <v>63</v>
      </c>
      <c r="U5" s="2" t="s">
        <v>64</v>
      </c>
      <c r="V5" s="2">
        <v>60</v>
      </c>
      <c r="W5" s="19">
        <f t="shared" si="4"/>
        <v>180000000</v>
      </c>
    </row>
    <row r="8" spans="1:28" x14ac:dyDescent="0.2">
      <c r="C8" s="10"/>
    </row>
    <row r="11" spans="1:28" x14ac:dyDescent="0.2">
      <c r="A11" s="2" t="s">
        <v>48</v>
      </c>
      <c r="D11" s="2" t="s">
        <v>39</v>
      </c>
      <c r="H11" s="2" t="s">
        <v>40</v>
      </c>
      <c r="L11" s="2" t="s">
        <v>41</v>
      </c>
    </row>
    <row r="152" ht="17" customHeight="1" x14ac:dyDescent="0.2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workbookViewId="0">
      <selection activeCell="B2" sqref="B2:C6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9" customWidth="1"/>
  </cols>
  <sheetData>
    <row r="1" spans="1:4" s="4" customFormat="1" ht="17" x14ac:dyDescent="0.2">
      <c r="A1" s="12" t="s">
        <v>20</v>
      </c>
      <c r="B1" s="12" t="s">
        <v>21</v>
      </c>
      <c r="C1" s="12" t="s">
        <v>22</v>
      </c>
      <c r="D1" s="13" t="s">
        <v>23</v>
      </c>
    </row>
    <row r="2" spans="1:4" x14ac:dyDescent="0.2">
      <c r="A2" s="2" t="s">
        <v>5</v>
      </c>
      <c r="B2" s="2" t="s">
        <v>42</v>
      </c>
      <c r="C2" s="3">
        <v>17.75</v>
      </c>
      <c r="D2" s="2" t="s">
        <v>38</v>
      </c>
    </row>
    <row r="3" spans="1:4" x14ac:dyDescent="0.2">
      <c r="A3" s="2" t="s">
        <v>6</v>
      </c>
      <c r="B3" s="2" t="s">
        <v>39</v>
      </c>
      <c r="C3" s="3">
        <v>17.02</v>
      </c>
      <c r="D3" s="2" t="s">
        <v>38</v>
      </c>
    </row>
    <row r="4" spans="1:4" x14ac:dyDescent="0.2">
      <c r="A4" s="2" t="s">
        <v>7</v>
      </c>
      <c r="B4" s="2" t="s">
        <v>40</v>
      </c>
      <c r="C4" s="3">
        <v>17.14</v>
      </c>
      <c r="D4" s="2" t="s">
        <v>38</v>
      </c>
    </row>
    <row r="5" spans="1:4" x14ac:dyDescent="0.2">
      <c r="A5" s="2" t="s">
        <v>8</v>
      </c>
      <c r="B5" s="2" t="s">
        <v>41</v>
      </c>
      <c r="C5" s="2">
        <v>16.79</v>
      </c>
      <c r="D5" s="2" t="s">
        <v>38</v>
      </c>
    </row>
    <row r="6" spans="1:4" x14ac:dyDescent="0.2">
      <c r="A6" s="2" t="s">
        <v>24</v>
      </c>
      <c r="B6" s="2" t="s">
        <v>26</v>
      </c>
      <c r="C6" s="2" t="s">
        <v>25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zoomScale="70" zoomScaleNormal="70" workbookViewId="0">
      <selection activeCell="S46" sqref="S46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31</v>
      </c>
      <c r="V3" s="7" t="s">
        <v>36</v>
      </c>
      <c r="W3" s="7" t="s">
        <v>34</v>
      </c>
      <c r="X3" s="5" t="s">
        <v>32</v>
      </c>
    </row>
    <row r="4" spans="14:24" x14ac:dyDescent="0.2">
      <c r="N4" s="15" t="s">
        <v>30</v>
      </c>
      <c r="O4" s="15" t="s">
        <v>28</v>
      </c>
      <c r="P4" s="15" t="s">
        <v>29</v>
      </c>
      <c r="Q4" s="15" t="s">
        <v>27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2">
      <c r="N5" s="2" t="s">
        <v>48</v>
      </c>
      <c r="O5" s="2" t="s">
        <v>43</v>
      </c>
      <c r="P5" s="6" t="s">
        <v>44</v>
      </c>
      <c r="Q5" s="2" t="s">
        <v>45</v>
      </c>
      <c r="R5" s="2" t="s">
        <v>5</v>
      </c>
      <c r="S5" s="3">
        <v>17.75</v>
      </c>
      <c r="T5" s="2">
        <v>18</v>
      </c>
      <c r="U5" s="2">
        <v>717.52</v>
      </c>
      <c r="V5" s="3">
        <v>7</v>
      </c>
      <c r="W5" s="18">
        <f t="shared" ref="W5:W8" si="0">U5*V5</f>
        <v>5022.6399999999994</v>
      </c>
      <c r="X5" s="18">
        <f t="shared" ref="X5:X8" si="1">(U5*V5*40)/1000</f>
        <v>200.90559999999996</v>
      </c>
    </row>
    <row r="6" spans="14:24" x14ac:dyDescent="0.2">
      <c r="N6" s="2" t="s">
        <v>39</v>
      </c>
      <c r="O6" s="2" t="s">
        <v>37</v>
      </c>
      <c r="P6" s="6" t="s">
        <v>46</v>
      </c>
      <c r="Q6" s="2" t="s">
        <v>45</v>
      </c>
      <c r="R6" s="2" t="s">
        <v>6</v>
      </c>
      <c r="S6" s="3">
        <v>17.02</v>
      </c>
      <c r="T6" s="2">
        <v>17</v>
      </c>
      <c r="U6" s="2">
        <v>874.53</v>
      </c>
      <c r="V6" s="3">
        <v>7</v>
      </c>
      <c r="W6" s="18">
        <f t="shared" si="0"/>
        <v>6121.71</v>
      </c>
      <c r="X6" s="18">
        <f t="shared" si="1"/>
        <v>244.86840000000001</v>
      </c>
    </row>
    <row r="7" spans="14:24" x14ac:dyDescent="0.2">
      <c r="N7" s="2" t="s">
        <v>40</v>
      </c>
      <c r="O7" s="2" t="s">
        <v>37</v>
      </c>
      <c r="P7" s="6" t="s">
        <v>47</v>
      </c>
      <c r="Q7" s="2" t="s">
        <v>45</v>
      </c>
      <c r="R7" s="2" t="s">
        <v>7</v>
      </c>
      <c r="S7" s="3">
        <v>17.14</v>
      </c>
      <c r="T7" s="2">
        <v>17</v>
      </c>
      <c r="U7" s="2">
        <v>1123.43</v>
      </c>
      <c r="V7" s="3">
        <v>8</v>
      </c>
      <c r="W7" s="18">
        <f t="shared" si="0"/>
        <v>8987.44</v>
      </c>
      <c r="X7" s="18">
        <f t="shared" si="1"/>
        <v>359.49760000000003</v>
      </c>
    </row>
    <row r="8" spans="14:24" x14ac:dyDescent="0.2">
      <c r="N8" s="2" t="s">
        <v>41</v>
      </c>
      <c r="O8" s="2" t="s">
        <v>37</v>
      </c>
      <c r="P8" s="6" t="s">
        <v>44</v>
      </c>
      <c r="Q8" s="2" t="s">
        <v>45</v>
      </c>
      <c r="R8" s="2" t="s">
        <v>8</v>
      </c>
      <c r="S8" s="2">
        <v>16.79</v>
      </c>
      <c r="T8" s="2">
        <v>17</v>
      </c>
      <c r="U8" s="2">
        <v>980.36</v>
      </c>
      <c r="V8" s="3">
        <v>9</v>
      </c>
      <c r="W8" s="18">
        <f t="shared" si="0"/>
        <v>8823.24</v>
      </c>
      <c r="X8" s="18">
        <f t="shared" si="1"/>
        <v>352.92959999999999</v>
      </c>
    </row>
    <row r="11" spans="14:24" x14ac:dyDescent="0.2">
      <c r="N11" s="14"/>
    </row>
    <row r="28" spans="21:21" x14ac:dyDescent="0.2">
      <c r="U28" s="9"/>
    </row>
    <row r="29" spans="21:21" x14ac:dyDescent="0.2">
      <c r="U29" s="9"/>
    </row>
    <row r="30" spans="21:21" x14ac:dyDescent="0.2">
      <c r="U30" s="9"/>
    </row>
    <row r="31" spans="21:21" x14ac:dyDescent="0.2">
      <c r="U31" s="9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C8"/>
  <sheetViews>
    <sheetView topLeftCell="A4" zoomScale="96" zoomScaleNormal="96" workbookViewId="0">
      <selection activeCell="K5" sqref="K5"/>
    </sheetView>
  </sheetViews>
  <sheetFormatPr baseColWidth="10" defaultColWidth="11.1640625" defaultRowHeight="16" x14ac:dyDescent="0.2"/>
  <cols>
    <col min="2" max="2" width="19.33203125" bestFit="1" customWidth="1"/>
  </cols>
  <sheetData>
    <row r="5" spans="2:3" x14ac:dyDescent="0.2">
      <c r="B5" s="2" t="s">
        <v>48</v>
      </c>
      <c r="C5" t="s">
        <v>65</v>
      </c>
    </row>
    <row r="6" spans="2:3" x14ac:dyDescent="0.2">
      <c r="B6" s="2" t="s">
        <v>39</v>
      </c>
      <c r="C6" t="s">
        <v>66</v>
      </c>
    </row>
    <row r="7" spans="2:3" x14ac:dyDescent="0.2">
      <c r="B7" s="2" t="s">
        <v>40</v>
      </c>
      <c r="C7" t="s">
        <v>67</v>
      </c>
    </row>
    <row r="8" spans="2:3" x14ac:dyDescent="0.2">
      <c r="B8" s="2" t="s">
        <v>41</v>
      </c>
      <c r="C8" t="s">
        <v>68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Heena Divecha</cp:lastModifiedBy>
  <cp:lastPrinted>2021-11-03T13:38:35Z</cp:lastPrinted>
  <dcterms:created xsi:type="dcterms:W3CDTF">2020-07-21T18:20:54Z</dcterms:created>
  <dcterms:modified xsi:type="dcterms:W3CDTF">2024-04-09T17:04:45Z</dcterms:modified>
</cp:coreProperties>
</file>